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GEBRESEL\Downloads\SAL\"/>
    </mc:Choice>
  </mc:AlternateContent>
  <xr:revisionPtr revIDLastSave="0" documentId="13_ncr:1_{92818260-D744-441E-8178-CE57FDAA5162}" xr6:coauthVersionLast="47" xr6:coauthVersionMax="47" xr10:uidLastSave="{00000000-0000-0000-0000-000000000000}"/>
  <bookViews>
    <workbookView xWindow="-57720" yWindow="-2085" windowWidth="29040" windowHeight="15720" tabRatio="500" xr2:uid="{00000000-000D-0000-FFFF-FFFF00000000}"/>
  </bookViews>
  <sheets>
    <sheet name="Annex B - Offer and BoQ" sheetId="1" r:id="rId1"/>
  </sheets>
  <definedNames>
    <definedName name="_xlnm.Print_Area" localSheetId="0">'Annex B - Offer and BoQ'!$A$1:$H$57</definedName>
    <definedName name="_xlnm.Print_Titles" localSheetId="0">'Annex B - Offer and BoQ'!$3:$3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35" i="1" l="1"/>
  <c r="F34" i="1"/>
  <c r="F41" i="1" s="1"/>
  <c r="F32" i="1"/>
  <c r="F31" i="1"/>
  <c r="F30" i="1"/>
  <c r="F29" i="1"/>
  <c r="F28" i="1"/>
  <c r="F40" i="1" s="1"/>
  <c r="F26" i="1"/>
  <c r="F25" i="1"/>
  <c r="F24" i="1"/>
  <c r="F23" i="1"/>
  <c r="F22" i="1"/>
  <c r="F21" i="1"/>
  <c r="F20" i="1"/>
  <c r="F19" i="1"/>
  <c r="F18" i="1"/>
  <c r="F39" i="1" s="1"/>
  <c r="F16" i="1"/>
  <c r="F15" i="1"/>
  <c r="F14" i="1"/>
  <c r="F13" i="1"/>
  <c r="F12" i="1"/>
  <c r="F38" i="1" s="1"/>
  <c r="F10" i="1"/>
  <c r="F9" i="1"/>
  <c r="F8" i="1"/>
  <c r="F37" i="1" s="1"/>
  <c r="F6" i="1"/>
  <c r="F5" i="1"/>
  <c r="F36" i="1" s="1"/>
  <c r="F42" i="1" l="1"/>
  <c r="F43" i="1" l="1"/>
  <c r="F44" i="1" s="1"/>
</calcChain>
</file>

<file path=xl/sharedStrings.xml><?xml version="1.0" encoding="utf-8"?>
<sst xmlns="http://schemas.openxmlformats.org/spreadsheetml/2006/main" count="170" uniqueCount="140">
  <si>
    <t>ANNEX B - Financial Offer Form and Bill of Quantities - Labour-Based Unit Rates</t>
  </si>
  <si>
    <t>HOW TO COMPLETE: Enter a unit rate (ETB, excluding VAT) for EVERY item in the yellow cells of column E. Amounts and totals calculate automatically. This is a LABOUR-BASED contract: rates cover labour, supervision, tools, test instruments, PPE, transport, accommodation, overheads and the minor items in Annex A, Section 4. DO NOT price any material listed in Annex F – UNHCR supplies these. The only material priced by the contractor is the additional 100 m of duct in item B3. Items E1–E5 are provisional (paid only if instructed after the survey) but must be priced; their quantities are used for price comparison. Example: a unit rate of 900 in E for item B1 gives 250 × 900 = 225,000 ETB in F.</t>
  </si>
  <si>
    <t>Item</t>
  </si>
  <si>
    <t>Description of work</t>
  </si>
  <si>
    <t>Unit</t>
  </si>
  <si>
    <t>Qty</t>
  </si>
  <si>
    <t>Unit rate (ETB, excl. VAT)</t>
  </si>
  <si>
    <t>Amount (ETB)</t>
  </si>
  <si>
    <t>Materials (Annex F codes)</t>
  </si>
  <si>
    <t>Measurement and notes</t>
  </si>
  <si>
    <t>A.  PRELIMINARIES AND SURVEY</t>
  </si>
  <si>
    <t>A1</t>
  </si>
  <si>
    <t>Mobilisation to Nyinyang, site establishment, site store, and demobilisation</t>
  </si>
  <si>
    <t>Lot</t>
  </si>
  <si>
    <t>—</t>
  </si>
  <si>
    <t>Includes transport and accommodation of personnel, tools and instruments.</t>
  </si>
  <si>
    <t>A2</t>
  </si>
  <si>
    <t>Site verification, electrical survey of existing buildings, survey report and joint material count</t>
  </si>
  <si>
    <t>Annex A, 5.1. Survey report within 5 calendar days of commencement.</t>
  </si>
  <si>
    <t>B.  UNDERGROUND WORKS</t>
  </si>
  <si>
    <t>B1</t>
  </si>
  <si>
    <t>Cable trench: excavation, bedding, warning tape, backfill, compaction and reinstatement</t>
  </si>
  <si>
    <t>m</t>
  </si>
  <si>
    <t>Warning tape Q59411. Bedding sand and backfill: contractor</t>
  </si>
  <si>
    <t>Measured once per metre of completed trench, whatever the number of cables. Approx. 167 m power + 30 m earth + 25 m lighting crossings, rounded.</t>
  </si>
  <si>
    <t>B2</t>
  </si>
  <si>
    <t>Underground duct 50 mm: lay, joint and seal ends</t>
  </si>
  <si>
    <t>Q30057</t>
  </si>
  <si>
    <t>Each duct measured separately. 150 m from UNHCR stock (Annex F, Q30057) and 100 m supplied by the contractor (B3).</t>
  </si>
  <si>
    <t>B3</t>
  </si>
  <si>
    <t>Supply of additional 50 mm corrugated underground duct (same type as Q30057), delivered to the Nyinyang site</t>
  </si>
  <si>
    <t>Contractor-supplied (not in Annex F)</t>
  </si>
  <si>
    <t>Supply only; installation is paid under B2. This is the only material the contractor supplies and prices in this BoQ.</t>
  </si>
  <si>
    <t>C.  SITE DISTRIBUTION AND EARTHING</t>
  </si>
  <si>
    <t>C1</t>
  </si>
  <si>
    <t>Field power cables: lay, fix, terminate both ends and label</t>
  </si>
  <si>
    <t>Q51833, Q51842, Q12931</t>
  </si>
  <si>
    <t>Measured along each completed cable run. Cable types and sizes as on drawing E.1.</t>
  </si>
  <si>
    <t>C2</t>
  </si>
  <si>
    <t>Security-lighting cables: lay, fix, connect and label</t>
  </si>
  <si>
    <t>Q51822, Q51682, Q51408</t>
  </si>
  <si>
    <t>Measured along each completed cable run.</t>
  </si>
  <si>
    <t>C3</t>
  </si>
  <si>
    <t>Site distribution boards: install, connect and label (5 × 63 A Garo with stands, 1 × 32 A El-Björn, 1 × 160 A switch enclosure)</t>
  </si>
  <si>
    <t>No.</t>
  </si>
  <si>
    <t>Q30096, Q30091, Q30066</t>
  </si>
  <si>
    <t>Per board, including incoming and outgoing terminations and tests. 250 A main board excluded.</t>
  </si>
  <si>
    <t>C4</t>
  </si>
  <si>
    <t>Earthing conductor Cu 25 mm²: lay in trench, connect, including bonding connections</t>
  </si>
  <si>
    <t>Q30060, Q34103, Q51696</t>
  </si>
  <si>
    <t>Measured along the completed conductor route.</t>
  </si>
  <si>
    <t>C5</t>
  </si>
  <si>
    <t>Earth electrode with test pit and cover (E1–E6), including resistance test</t>
  </si>
  <si>
    <t>Q30090, Q31390–Q31392. Pit and cover: contractor</t>
  </si>
  <si>
    <t>Per completed electrode. Depth as confirmed by the engineer.</t>
  </si>
  <si>
    <t>D.  BUILDINGS, LIGHTING AND EQUIPMENT CONNECTIONS</t>
  </si>
  <si>
    <t>D1</t>
  </si>
  <si>
    <t>New prefab: complete electrical installation of one module, including CEE 32 A inlet and onward outlet, smoke alarms and tests</t>
  </si>
  <si>
    <t>Prefab kits; Q59719, Q59720, Q12142, Q14541</t>
  </si>
  <si>
    <t>Per module (8 accommodation + 4 hygiene). Timers and fans are priced only in D6 and D7.</t>
  </si>
  <si>
    <t>D2</t>
  </si>
  <si>
    <t>Security floodlight 72 W: mount, connect, aim and test</t>
  </si>
  <si>
    <t>Q51831</t>
  </si>
  <si>
    <t>Per fitting. Cables in C2. Poles only where shown on E.1.</t>
  </si>
  <si>
    <t>D3</t>
  </si>
  <si>
    <t>Outdoor wall luminaire: mount, connect and test</t>
  </si>
  <si>
    <t>Q51716</t>
  </si>
  <si>
    <t>Per fitting.</t>
  </si>
  <si>
    <t>D4</t>
  </si>
  <si>
    <t>Industrial LED luminaire 36 W in the five named rooms (Annex A, 5.6)</t>
  </si>
  <si>
    <t>Q51688</t>
  </si>
  <si>
    <t>Per fitting, including local wiring.</t>
  </si>
  <si>
    <t>D5</t>
  </si>
  <si>
    <t>Electrical supply point for an AC unit, with isolator and connection</t>
  </si>
  <si>
    <t>Annex F accessories</t>
  </si>
  <si>
    <t>Old and new guardhouse, technical container, office ICT room. Mechanical installation by others.</t>
  </si>
  <si>
    <t>D6</t>
  </si>
  <si>
    <t>AC timer: install, wire and test</t>
  </si>
  <si>
    <t>Q51347</t>
  </si>
  <si>
    <t>Per timer, wherever installed (including new prefabs).</t>
  </si>
  <si>
    <t>D7</t>
  </si>
  <si>
    <t>Ceiling fan: install with structural support and control, and test</t>
  </si>
  <si>
    <t>Q17757</t>
  </si>
  <si>
    <t>Per fan, wherever installed.</t>
  </si>
  <si>
    <t>D8</t>
  </si>
  <si>
    <t>Water pump: dedicated circuit with weatherproof switched socket</t>
  </si>
  <si>
    <t>Annex F cable and socket</t>
  </si>
  <si>
    <t>Mechanical pump and pipework by others.</t>
  </si>
  <si>
    <t>D9</t>
  </si>
  <si>
    <t>Incinerator: dedicated circuit with weatherproof switched socket</t>
  </si>
  <si>
    <t>Check nameplate (E.1: 220 V, 1.55 kW, 10 A).</t>
  </si>
  <si>
    <t>E.  PROVISIONAL ITEMS – EXISTING BUILDINGS (paid only if instructed in writing after the survey)</t>
  </si>
  <si>
    <t>E1</t>
  </si>
  <si>
    <t>Additional luminaire (industrial LED or ceiling ALU): install, connect and test</t>
  </si>
  <si>
    <t>Q51688, Q51714, Q51715</t>
  </si>
  <si>
    <t>Provisional. Stock available: 43 industrial LED + 20 ceiling ALU.</t>
  </si>
  <si>
    <t>E2</t>
  </si>
  <si>
    <t>Replacement distribution board 32 A three-phase, including transfer of existing circuits</t>
  </si>
  <si>
    <t>Q30091, Q59459 (or Hager components Q51614, Q51622, Q51616, Q51615, Q51706)</t>
  </si>
  <si>
    <t>Provisional. Per complete board. Stock after C3: 11 El-Björn 32 A boards (9 × Q30091 + 2 × Q59459), which covers the 10 provisional replacements.</t>
  </si>
  <si>
    <t>E3</t>
  </si>
  <si>
    <t>CEE 32 A three-phase inlet or outlet: install or replace</t>
  </si>
  <si>
    <t>Q59719, Q59720</t>
  </si>
  <si>
    <t>Provisional. Stock after D1: 8 inlets + 8 outlets.</t>
  </si>
  <si>
    <t>E4</t>
  </si>
  <si>
    <t>Internal wiring replacement, including trunking and junction boxes</t>
  </si>
  <si>
    <t>Q51822, Q51686, Q51687, Q59722</t>
  </si>
  <si>
    <t>Provisional. Per metre of completed cable run.</t>
  </si>
  <si>
    <t>E5</t>
  </si>
  <si>
    <t>Switch or socket assembly: install or replace</t>
  </si>
  <si>
    <t>Q51491, Q51707, Q51828, Q51406</t>
  </si>
  <si>
    <t>Provisional. A multi-gang unit counts as one.</t>
  </si>
  <si>
    <t>F.  TESTING, COMMISSIONING AND HANDOVER</t>
  </si>
  <si>
    <t>F1</t>
  </si>
  <si>
    <t>Testing and commissioning of the whole installation in both compounds, with signed test sheets</t>
  </si>
  <si>
    <t>Annex E, Section 11. Includes smoke-alarm checks outside the prefabs.</t>
  </si>
  <si>
    <t>F2</t>
  </si>
  <si>
    <t>As-built drawings, O&amp;M dossier, training of nominated staff and final material reconciliation</t>
  </si>
  <si>
    <t>Annex A, 5.10; Annex E, Section 12.</t>
  </si>
  <si>
    <t>Subtotal section A</t>
  </si>
  <si>
    <t>Notes:
1. Quantities are measured on completion; payment is for completed, accepted quantities at these unit rates.
2. Section E quantities are provisional; final quantities follow the approved survey (Annex A, 5.9).
3. Ducts: 250 m are needed; UNHCR supplies 150 m and the contractor supplies 100 m under B3. Any other material shortfall is supplied by UNHCR; do not price it.
4. VAT rate 15% (Ethiopian standard rate); enter the reason in the Bid Submission Form if VAT does not apply.</t>
  </si>
  <si>
    <t>Subtotal section B</t>
  </si>
  <si>
    <t>Subtotal section C</t>
  </si>
  <si>
    <t>Subtotal section D</t>
  </si>
  <si>
    <t>Subtotal section E</t>
  </si>
  <si>
    <t>Subtotal section F</t>
  </si>
  <si>
    <t>TOTAL EXCLUDING VAT (ETB)</t>
  </si>
  <si>
    <t>VAT (15 %)</t>
  </si>
  <si>
    <t>TOTAL INCLUDING VAT (ETB) – carry to the Bid Submission Form</t>
  </si>
  <si>
    <t>BIDDER'S CONFIRMATION</t>
  </si>
  <si>
    <t>Our unit rates are for labour and services only. We have NOT priced any material listed in Annex F.</t>
  </si>
  <si>
    <t>Yes ☐      No ☐</t>
  </si>
  <si>
    <t>Our offer is valid for at least 60 days from the bid deadline.</t>
  </si>
  <si>
    <t>Company name</t>
  </si>
  <si>
    <t>Name and title of authorised person</t>
  </si>
  <si>
    <t>Signature</t>
  </si>
  <si>
    <t>Company stamp and date</t>
  </si>
  <si>
    <t>Legend: yellow cells = to be completed by the bidder; blue figures = quantities and rates set by UNHCR; all other figures are calculated.</t>
  </si>
  <si>
    <t>We accept UNHCR payment terms: net 20 days after acceptance of the works and receipt of a correct invoice.</t>
  </si>
  <si>
    <t>We will complete the works within 20 calendar days of the agreed commencement date.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</si>
</sst>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\-#,##0.00;\-"/>
  </numFmts>
  <fonts count="3" x14ac:knownFonts="1">
    <font>
      <sz val="11"/>
      <color theme="1"/>
      <name val="Calibri"/>
      <family val="2"/>
      <charset val="1"/>
    </font>
    <font>
      <b/>
      <sz val="11"/>
      <color theme="1"/>
      <name val="Calibri"/>
      <family val="2"/>
      <charset val="1"/>
    </font>
    <font>
      <i/>
      <sz val="11"/>
      <color theme="1"/>
      <name val="Calibri"/>
      <family val="2"/>
      <charset val="1"/>
    </font>
  </fonts>
  <fills count="9">
    <fill>
      <patternFill patternType="none"/>
    </fill>
    <fill>
      <patternFill patternType="gray125"/>
    </fill>
    <fill>
      <patternFill patternType="solid">
        <fgColor rgb="FFFFC000"/>
        <bgColor rgb="FFFF9900"/>
      </patternFill>
    </fill>
    <fill>
      <patternFill patternType="solid">
        <fgColor rgb="FFFFF2CC"/>
        <bgColor rgb="FFFDEADA"/>
      </patternFill>
    </fill>
    <fill>
      <patternFill patternType="solid">
        <fgColor theme="3" tint="0.59987182226020086"/>
        <bgColor rgb="FF8EA9C8"/>
      </patternFill>
    </fill>
    <fill>
      <patternFill patternType="solid">
        <fgColor theme="9" tint="0.79989013336588644"/>
        <bgColor rgb="FFFFF2CC"/>
      </patternFill>
    </fill>
    <fill>
      <patternFill patternType="solid">
        <fgColor theme="0"/>
        <bgColor rgb="FFF2F2F2"/>
      </patternFill>
    </fill>
    <fill>
      <patternFill patternType="solid">
        <fgColor rgb="FF92D050"/>
        <bgColor rgb="FFC0C0C0"/>
      </patternFill>
    </fill>
    <fill>
      <patternFill patternType="solid">
        <fgColor rgb="FFF2F2F2"/>
        <bgColor rgb="FFFDEADA"/>
      </patternFill>
    </fill>
  </fills>
  <borders count="4">
    <border>
      <left/>
      <right/>
      <top/>
      <bottom/>
      <diagonal/>
    </border>
    <border>
      <left style="thin">
        <color rgb="FF8EA9C8"/>
      </left>
      <right/>
      <top style="thin">
        <color rgb="FF8EA9C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8EA9C8"/>
      </left>
      <right style="thin">
        <color rgb="FF8EA9C8"/>
      </right>
      <top style="thin">
        <color rgb="FF8EA9C8"/>
      </top>
      <bottom style="thin">
        <color rgb="FF8EA9C8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4" borderId="2" xfId="0" applyFont="1" applyFill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horizontal="center" vertical="top" wrapText="1"/>
    </xf>
    <xf numFmtId="3" fontId="0" fillId="0" borderId="2" xfId="0" applyNumberFormat="1" applyBorder="1" applyAlignment="1">
      <alignment horizontal="center" vertical="top"/>
    </xf>
    <xf numFmtId="4" fontId="0" fillId="3" borderId="2" xfId="0" applyNumberFormat="1" applyFill="1" applyBorder="1" applyAlignment="1">
      <alignment horizontal="right" vertical="top"/>
    </xf>
    <xf numFmtId="164" fontId="0" fillId="0" borderId="2" xfId="0" applyNumberFormat="1" applyBorder="1" applyAlignment="1">
      <alignment horizontal="right" vertical="top"/>
    </xf>
    <xf numFmtId="4" fontId="0" fillId="6" borderId="2" xfId="0" applyNumberFormat="1" applyFill="1" applyBorder="1" applyAlignment="1">
      <alignment horizontal="right" vertical="center"/>
    </xf>
    <xf numFmtId="4" fontId="1" fillId="7" borderId="2" xfId="0" applyNumberFormat="1" applyFont="1" applyFill="1" applyBorder="1" applyAlignment="1">
      <alignment horizontal="right" vertical="center"/>
    </xf>
    <xf numFmtId="4" fontId="1" fillId="7" borderId="2" xfId="0" applyNumberFormat="1" applyFont="1" applyFill="1" applyBorder="1" applyAlignment="1">
      <alignment horizontal="right"/>
    </xf>
    <xf numFmtId="0" fontId="2" fillId="0" borderId="0" xfId="0" applyFont="1" applyAlignment="1">
      <alignment vertical="top" wrapText="1"/>
    </xf>
    <xf numFmtId="0" fontId="1" fillId="8" borderId="3" xfId="0" applyFont="1" applyFill="1" applyBorder="1" applyAlignment="1">
      <alignment vertical="top" wrapText="1"/>
    </xf>
    <xf numFmtId="0" fontId="0" fillId="3" borderId="3" xfId="0" applyFill="1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3" borderId="3" xfId="0" applyFill="1" applyBorder="1" applyAlignment="1">
      <alignment horizontal="center" vertical="top" wrapText="1"/>
    </xf>
    <xf numFmtId="0" fontId="1" fillId="0" borderId="0" xfId="0" applyFont="1" applyAlignment="1">
      <alignment vertical="top" wrapText="1"/>
    </xf>
    <xf numFmtId="0" fontId="1" fillId="7" borderId="2" xfId="0" applyFont="1" applyFill="1" applyBorder="1" applyAlignment="1">
      <alignment horizontal="right" vertical="center"/>
    </xf>
    <xf numFmtId="0" fontId="0" fillId="0" borderId="2" xfId="0" applyBorder="1" applyAlignment="1">
      <alignment horizontal="center"/>
    </xf>
    <xf numFmtId="0" fontId="1" fillId="7" borderId="2" xfId="0" applyFont="1" applyFill="1" applyBorder="1" applyAlignment="1">
      <alignment horizontal="right"/>
    </xf>
    <xf numFmtId="0" fontId="1" fillId="5" borderId="2" xfId="0" applyFont="1" applyFill="1" applyBorder="1" applyAlignment="1">
      <alignment vertical="top" wrapText="1"/>
    </xf>
    <xf numFmtId="0" fontId="0" fillId="6" borderId="2" xfId="0" applyFill="1" applyBorder="1" applyAlignment="1">
      <alignment horizontal="right" vertical="center"/>
    </xf>
    <xf numFmtId="0" fontId="2" fillId="0" borderId="2" xfId="0" applyFont="1" applyBorder="1" applyAlignment="1">
      <alignment vertical="top" wrapText="1"/>
    </xf>
    <xf numFmtId="0" fontId="1" fillId="2" borderId="0" xfId="0" applyFont="1" applyFill="1" applyAlignment="1">
      <alignment horizontal="center" vertical="top" wrapText="1"/>
    </xf>
    <xf numFmtId="0" fontId="0" fillId="3" borderId="1" xfId="0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F2F2F2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DEADA"/>
      <rgbColor rgb="FF8EB4E3"/>
      <rgbColor rgb="FFFF99CC"/>
      <rgbColor rgb="FFCC99FF"/>
      <rgbColor rgb="FFFFCC99"/>
      <rgbColor rgb="FF3366FF"/>
      <rgbColor rgb="FF33CCCC"/>
      <rgbColor rgb="FF92D050"/>
      <rgbColor rgb="FFFFC000"/>
      <rgbColor rgb="FFFF9900"/>
      <rgbColor rgb="FFFF6600"/>
      <rgbColor rgb="FF666699"/>
      <rgbColor rgb="FF8EA9C8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7"/>
  <sheetViews>
    <sheetView tabSelected="1" zoomScaleNormal="100" workbookViewId="0">
      <pane ySplit="3" topLeftCell="A32" activePane="bottomLeft" state="frozen"/>
      <selection pane="bottomLeft" activeCell="J45" sqref="J45"/>
    </sheetView>
  </sheetViews>
  <sheetFormatPr defaultColWidth="8.7109375" defaultRowHeight="15" x14ac:dyDescent="0.25"/>
  <cols>
    <col min="1" max="1" width="6" customWidth="1"/>
    <col min="2" max="2" width="46" customWidth="1"/>
    <col min="3" max="3" width="7" customWidth="1"/>
    <col min="4" max="4" width="8" customWidth="1"/>
    <col min="5" max="5" width="15" customWidth="1"/>
    <col min="6" max="6" width="17" customWidth="1"/>
    <col min="7" max="7" width="28" customWidth="1"/>
    <col min="8" max="8" width="46" customWidth="1"/>
  </cols>
  <sheetData>
    <row r="1" spans="1:8" ht="17.25" customHeight="1" x14ac:dyDescent="0.25">
      <c r="A1" s="23" t="s">
        <v>0</v>
      </c>
      <c r="B1" s="23"/>
      <c r="C1" s="23"/>
      <c r="D1" s="23"/>
      <c r="E1" s="23"/>
      <c r="F1" s="23"/>
      <c r="G1" s="23"/>
      <c r="H1" s="23"/>
    </row>
    <row r="2" spans="1:8" ht="78" customHeight="1" x14ac:dyDescent="0.25">
      <c r="A2" s="24" t="s">
        <v>1</v>
      </c>
      <c r="B2" s="24"/>
      <c r="C2" s="24"/>
      <c r="D2" s="24"/>
      <c r="E2" s="24"/>
      <c r="F2" s="24"/>
      <c r="G2" s="24"/>
      <c r="H2" s="24"/>
    </row>
    <row r="3" spans="1:8" ht="30" customHeight="1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 ht="15" customHeight="1" x14ac:dyDescent="0.25">
      <c r="A4" s="20" t="s">
        <v>10</v>
      </c>
      <c r="B4" s="20"/>
      <c r="C4" s="20"/>
      <c r="D4" s="20"/>
      <c r="E4" s="20"/>
      <c r="F4" s="20"/>
      <c r="G4" s="20"/>
      <c r="H4" s="20"/>
    </row>
    <row r="5" spans="1:8" ht="30" customHeight="1" x14ac:dyDescent="0.25">
      <c r="A5" s="2" t="s">
        <v>11</v>
      </c>
      <c r="B5" s="3" t="s">
        <v>12</v>
      </c>
      <c r="C5" s="4" t="s">
        <v>13</v>
      </c>
      <c r="D5" s="5">
        <v>1</v>
      </c>
      <c r="E5" s="6"/>
      <c r="F5" s="7">
        <f>D5*E5</f>
        <v>0</v>
      </c>
      <c r="G5" s="3" t="s">
        <v>14</v>
      </c>
      <c r="H5" s="3" t="s">
        <v>15</v>
      </c>
    </row>
    <row r="6" spans="1:8" ht="30" customHeight="1" x14ac:dyDescent="0.25">
      <c r="A6" s="2" t="s">
        <v>16</v>
      </c>
      <c r="B6" s="3" t="s">
        <v>17</v>
      </c>
      <c r="C6" s="4" t="s">
        <v>13</v>
      </c>
      <c r="D6" s="5">
        <v>1</v>
      </c>
      <c r="E6" s="6"/>
      <c r="F6" s="7">
        <f>D6*E6</f>
        <v>0</v>
      </c>
      <c r="G6" s="3" t="s">
        <v>14</v>
      </c>
      <c r="H6" s="3" t="s">
        <v>18</v>
      </c>
    </row>
    <row r="7" spans="1:8" ht="15" customHeight="1" x14ac:dyDescent="0.25">
      <c r="A7" s="20" t="s">
        <v>19</v>
      </c>
      <c r="B7" s="20"/>
      <c r="C7" s="20"/>
      <c r="D7" s="20"/>
      <c r="E7" s="20"/>
      <c r="F7" s="20"/>
      <c r="G7" s="20"/>
      <c r="H7" s="20"/>
    </row>
    <row r="8" spans="1:8" ht="60" customHeight="1" x14ac:dyDescent="0.25">
      <c r="A8" s="2" t="s">
        <v>20</v>
      </c>
      <c r="B8" s="3" t="s">
        <v>21</v>
      </c>
      <c r="C8" s="4" t="s">
        <v>22</v>
      </c>
      <c r="D8" s="5">
        <v>250</v>
      </c>
      <c r="E8" s="6"/>
      <c r="F8" s="7">
        <f>D8*E8</f>
        <v>0</v>
      </c>
      <c r="G8" s="3" t="s">
        <v>23</v>
      </c>
      <c r="H8" s="3" t="s">
        <v>24</v>
      </c>
    </row>
    <row r="9" spans="1:8" ht="30" customHeight="1" x14ac:dyDescent="0.25">
      <c r="A9" s="2" t="s">
        <v>25</v>
      </c>
      <c r="B9" s="3" t="s">
        <v>26</v>
      </c>
      <c r="C9" s="4" t="s">
        <v>22</v>
      </c>
      <c r="D9" s="5">
        <v>250</v>
      </c>
      <c r="E9" s="6"/>
      <c r="F9" s="7">
        <f>D9*E9</f>
        <v>0</v>
      </c>
      <c r="G9" s="3" t="s">
        <v>27</v>
      </c>
      <c r="H9" s="3" t="s">
        <v>28</v>
      </c>
    </row>
    <row r="10" spans="1:8" ht="45" customHeight="1" x14ac:dyDescent="0.25">
      <c r="A10" s="2" t="s">
        <v>29</v>
      </c>
      <c r="B10" s="3" t="s">
        <v>30</v>
      </c>
      <c r="C10" s="4" t="s">
        <v>22</v>
      </c>
      <c r="D10" s="5">
        <v>100</v>
      </c>
      <c r="E10" s="6"/>
      <c r="F10" s="7">
        <f>D10*E10</f>
        <v>0</v>
      </c>
      <c r="G10" s="3" t="s">
        <v>31</v>
      </c>
      <c r="H10" s="3" t="s">
        <v>32</v>
      </c>
    </row>
    <row r="11" spans="1:8" ht="15" customHeight="1" x14ac:dyDescent="0.25">
      <c r="A11" s="20" t="s">
        <v>33</v>
      </c>
      <c r="B11" s="20"/>
      <c r="C11" s="20"/>
      <c r="D11" s="20"/>
      <c r="E11" s="20"/>
      <c r="F11" s="20"/>
      <c r="G11" s="20"/>
      <c r="H11" s="20"/>
    </row>
    <row r="12" spans="1:8" ht="30" customHeight="1" x14ac:dyDescent="0.25">
      <c r="A12" s="2" t="s">
        <v>34</v>
      </c>
      <c r="B12" s="3" t="s">
        <v>35</v>
      </c>
      <c r="C12" s="4" t="s">
        <v>22</v>
      </c>
      <c r="D12" s="5">
        <v>500</v>
      </c>
      <c r="E12" s="6"/>
      <c r="F12" s="7">
        <f>D12*E12</f>
        <v>0</v>
      </c>
      <c r="G12" s="3" t="s">
        <v>36</v>
      </c>
      <c r="H12" s="3" t="s">
        <v>37</v>
      </c>
    </row>
    <row r="13" spans="1:8" ht="30" customHeight="1" x14ac:dyDescent="0.25">
      <c r="A13" s="2" t="s">
        <v>38</v>
      </c>
      <c r="B13" s="3" t="s">
        <v>39</v>
      </c>
      <c r="C13" s="4" t="s">
        <v>22</v>
      </c>
      <c r="D13" s="5">
        <v>500</v>
      </c>
      <c r="E13" s="6"/>
      <c r="F13" s="7">
        <f>D13*E13</f>
        <v>0</v>
      </c>
      <c r="G13" s="3" t="s">
        <v>40</v>
      </c>
      <c r="H13" s="3" t="s">
        <v>41</v>
      </c>
    </row>
    <row r="14" spans="1:8" ht="45" customHeight="1" x14ac:dyDescent="0.25">
      <c r="A14" s="2" t="s">
        <v>42</v>
      </c>
      <c r="B14" s="3" t="s">
        <v>43</v>
      </c>
      <c r="C14" s="4" t="s">
        <v>44</v>
      </c>
      <c r="D14" s="5">
        <v>7</v>
      </c>
      <c r="E14" s="6"/>
      <c r="F14" s="7">
        <f>D14*E14</f>
        <v>0</v>
      </c>
      <c r="G14" s="3" t="s">
        <v>45</v>
      </c>
      <c r="H14" s="3" t="s">
        <v>46</v>
      </c>
    </row>
    <row r="15" spans="1:8" ht="30" customHeight="1" x14ac:dyDescent="0.25">
      <c r="A15" s="2" t="s">
        <v>47</v>
      </c>
      <c r="B15" s="3" t="s">
        <v>48</v>
      </c>
      <c r="C15" s="4" t="s">
        <v>22</v>
      </c>
      <c r="D15" s="5">
        <v>200</v>
      </c>
      <c r="E15" s="6"/>
      <c r="F15" s="7">
        <f>D15*E15</f>
        <v>0</v>
      </c>
      <c r="G15" s="3" t="s">
        <v>49</v>
      </c>
      <c r="H15" s="3" t="s">
        <v>50</v>
      </c>
    </row>
    <row r="16" spans="1:8" ht="30" customHeight="1" x14ac:dyDescent="0.25">
      <c r="A16" s="2" t="s">
        <v>51</v>
      </c>
      <c r="B16" s="3" t="s">
        <v>52</v>
      </c>
      <c r="C16" s="4" t="s">
        <v>44</v>
      </c>
      <c r="D16" s="5">
        <v>6</v>
      </c>
      <c r="E16" s="6"/>
      <c r="F16" s="7">
        <f>D16*E16</f>
        <v>0</v>
      </c>
      <c r="G16" s="3" t="s">
        <v>53</v>
      </c>
      <c r="H16" s="3" t="s">
        <v>54</v>
      </c>
    </row>
    <row r="17" spans="1:8" ht="15" customHeight="1" x14ac:dyDescent="0.25">
      <c r="A17" s="20" t="s">
        <v>55</v>
      </c>
      <c r="B17" s="20"/>
      <c r="C17" s="20"/>
      <c r="D17" s="20"/>
      <c r="E17" s="20"/>
      <c r="F17" s="20"/>
      <c r="G17" s="20"/>
      <c r="H17" s="20"/>
    </row>
    <row r="18" spans="1:8" ht="45" customHeight="1" x14ac:dyDescent="0.25">
      <c r="A18" s="2" t="s">
        <v>56</v>
      </c>
      <c r="B18" s="3" t="s">
        <v>57</v>
      </c>
      <c r="C18" s="4" t="s">
        <v>44</v>
      </c>
      <c r="D18" s="5">
        <v>12</v>
      </c>
      <c r="E18" s="6"/>
      <c r="F18" s="7">
        <f t="shared" ref="F18:F26" si="0">D18*E18</f>
        <v>0</v>
      </c>
      <c r="G18" s="3" t="s">
        <v>58</v>
      </c>
      <c r="H18" s="3" t="s">
        <v>59</v>
      </c>
    </row>
    <row r="19" spans="1:8" ht="30" customHeight="1" x14ac:dyDescent="0.25">
      <c r="A19" s="2" t="s">
        <v>60</v>
      </c>
      <c r="B19" s="3" t="s">
        <v>61</v>
      </c>
      <c r="C19" s="4" t="s">
        <v>44</v>
      </c>
      <c r="D19" s="5">
        <v>24</v>
      </c>
      <c r="E19" s="6"/>
      <c r="F19" s="7">
        <f t="shared" si="0"/>
        <v>0</v>
      </c>
      <c r="G19" s="3" t="s">
        <v>62</v>
      </c>
      <c r="H19" s="3" t="s">
        <v>63</v>
      </c>
    </row>
    <row r="20" spans="1:8" ht="15" customHeight="1" x14ac:dyDescent="0.25">
      <c r="A20" s="2" t="s">
        <v>64</v>
      </c>
      <c r="B20" s="3" t="s">
        <v>65</v>
      </c>
      <c r="C20" s="4" t="s">
        <v>44</v>
      </c>
      <c r="D20" s="5">
        <v>14</v>
      </c>
      <c r="E20" s="6"/>
      <c r="F20" s="7">
        <f t="shared" si="0"/>
        <v>0</v>
      </c>
      <c r="G20" s="3" t="s">
        <v>66</v>
      </c>
      <c r="H20" s="3" t="s">
        <v>67</v>
      </c>
    </row>
    <row r="21" spans="1:8" ht="30" customHeight="1" x14ac:dyDescent="0.25">
      <c r="A21" s="2" t="s">
        <v>68</v>
      </c>
      <c r="B21" s="3" t="s">
        <v>69</v>
      </c>
      <c r="C21" s="4" t="s">
        <v>44</v>
      </c>
      <c r="D21" s="5">
        <v>5</v>
      </c>
      <c r="E21" s="6"/>
      <c r="F21" s="7">
        <f t="shared" si="0"/>
        <v>0</v>
      </c>
      <c r="G21" s="3" t="s">
        <v>70</v>
      </c>
      <c r="H21" s="3" t="s">
        <v>71</v>
      </c>
    </row>
    <row r="22" spans="1:8" ht="45" customHeight="1" x14ac:dyDescent="0.25">
      <c r="A22" s="2" t="s">
        <v>72</v>
      </c>
      <c r="B22" s="3" t="s">
        <v>73</v>
      </c>
      <c r="C22" s="4" t="s">
        <v>44</v>
      </c>
      <c r="D22" s="5">
        <v>4</v>
      </c>
      <c r="E22" s="6"/>
      <c r="F22" s="7">
        <f t="shared" si="0"/>
        <v>0</v>
      </c>
      <c r="G22" s="3" t="s">
        <v>74</v>
      </c>
      <c r="H22" s="3" t="s">
        <v>75</v>
      </c>
    </row>
    <row r="23" spans="1:8" ht="30" customHeight="1" x14ac:dyDescent="0.25">
      <c r="A23" s="2" t="s">
        <v>76</v>
      </c>
      <c r="B23" s="3" t="s">
        <v>77</v>
      </c>
      <c r="C23" s="4" t="s">
        <v>44</v>
      </c>
      <c r="D23" s="5">
        <v>20</v>
      </c>
      <c r="E23" s="6"/>
      <c r="F23" s="7">
        <f t="shared" si="0"/>
        <v>0</v>
      </c>
      <c r="G23" s="3" t="s">
        <v>78</v>
      </c>
      <c r="H23" s="3" t="s">
        <v>79</v>
      </c>
    </row>
    <row r="24" spans="1:8" ht="30" customHeight="1" x14ac:dyDescent="0.25">
      <c r="A24" s="2" t="s">
        <v>80</v>
      </c>
      <c r="B24" s="3" t="s">
        <v>81</v>
      </c>
      <c r="C24" s="4" t="s">
        <v>44</v>
      </c>
      <c r="D24" s="5">
        <v>6</v>
      </c>
      <c r="E24" s="6"/>
      <c r="F24" s="7">
        <f t="shared" si="0"/>
        <v>0</v>
      </c>
      <c r="G24" s="3" t="s">
        <v>82</v>
      </c>
      <c r="H24" s="3" t="s">
        <v>83</v>
      </c>
    </row>
    <row r="25" spans="1:8" ht="30" customHeight="1" x14ac:dyDescent="0.25">
      <c r="A25" s="2" t="s">
        <v>84</v>
      </c>
      <c r="B25" s="3" t="s">
        <v>85</v>
      </c>
      <c r="C25" s="4" t="s">
        <v>44</v>
      </c>
      <c r="D25" s="5">
        <v>1</v>
      </c>
      <c r="E25" s="6"/>
      <c r="F25" s="7">
        <f t="shared" si="0"/>
        <v>0</v>
      </c>
      <c r="G25" s="3" t="s">
        <v>86</v>
      </c>
      <c r="H25" s="3" t="s">
        <v>87</v>
      </c>
    </row>
    <row r="26" spans="1:8" ht="30" customHeight="1" x14ac:dyDescent="0.25">
      <c r="A26" s="2" t="s">
        <v>88</v>
      </c>
      <c r="B26" s="3" t="s">
        <v>89</v>
      </c>
      <c r="C26" s="4" t="s">
        <v>44</v>
      </c>
      <c r="D26" s="5">
        <v>1</v>
      </c>
      <c r="E26" s="6"/>
      <c r="F26" s="7">
        <f t="shared" si="0"/>
        <v>0</v>
      </c>
      <c r="G26" s="3" t="s">
        <v>86</v>
      </c>
      <c r="H26" s="3" t="s">
        <v>90</v>
      </c>
    </row>
    <row r="27" spans="1:8" ht="15" customHeight="1" x14ac:dyDescent="0.25">
      <c r="A27" s="20" t="s">
        <v>91</v>
      </c>
      <c r="B27" s="20"/>
      <c r="C27" s="20"/>
      <c r="D27" s="20"/>
      <c r="E27" s="20"/>
      <c r="F27" s="20"/>
      <c r="G27" s="20"/>
      <c r="H27" s="20"/>
    </row>
    <row r="28" spans="1:8" ht="30" customHeight="1" x14ac:dyDescent="0.25">
      <c r="A28" s="2" t="s">
        <v>92</v>
      </c>
      <c r="B28" s="3" t="s">
        <v>93</v>
      </c>
      <c r="C28" s="4" t="s">
        <v>44</v>
      </c>
      <c r="D28" s="5">
        <v>40</v>
      </c>
      <c r="E28" s="6"/>
      <c r="F28" s="7">
        <f>D28*E28</f>
        <v>0</v>
      </c>
      <c r="G28" s="3" t="s">
        <v>94</v>
      </c>
      <c r="H28" s="3" t="s">
        <v>95</v>
      </c>
    </row>
    <row r="29" spans="1:8" ht="45" customHeight="1" x14ac:dyDescent="0.25">
      <c r="A29" s="2" t="s">
        <v>96</v>
      </c>
      <c r="B29" s="3" t="s">
        <v>97</v>
      </c>
      <c r="C29" s="4" t="s">
        <v>44</v>
      </c>
      <c r="D29" s="5">
        <v>10</v>
      </c>
      <c r="E29" s="6"/>
      <c r="F29" s="7">
        <f>D29*E29</f>
        <v>0</v>
      </c>
      <c r="G29" s="3" t="s">
        <v>98</v>
      </c>
      <c r="H29" s="3" t="s">
        <v>99</v>
      </c>
    </row>
    <row r="30" spans="1:8" ht="30" customHeight="1" x14ac:dyDescent="0.25">
      <c r="A30" s="2" t="s">
        <v>100</v>
      </c>
      <c r="B30" s="3" t="s">
        <v>101</v>
      </c>
      <c r="C30" s="4" t="s">
        <v>44</v>
      </c>
      <c r="D30" s="5">
        <v>16</v>
      </c>
      <c r="E30" s="6"/>
      <c r="F30" s="7">
        <f>D30*E30</f>
        <v>0</v>
      </c>
      <c r="G30" s="3" t="s">
        <v>102</v>
      </c>
      <c r="H30" s="3" t="s">
        <v>103</v>
      </c>
    </row>
    <row r="31" spans="1:8" ht="30" customHeight="1" x14ac:dyDescent="0.25">
      <c r="A31" s="2" t="s">
        <v>104</v>
      </c>
      <c r="B31" s="3" t="s">
        <v>105</v>
      </c>
      <c r="C31" s="4" t="s">
        <v>22</v>
      </c>
      <c r="D31" s="5">
        <v>100</v>
      </c>
      <c r="E31" s="6"/>
      <c r="F31" s="7">
        <f>D31*E31</f>
        <v>0</v>
      </c>
      <c r="G31" s="3" t="s">
        <v>106</v>
      </c>
      <c r="H31" s="3" t="s">
        <v>107</v>
      </c>
    </row>
    <row r="32" spans="1:8" ht="30" customHeight="1" x14ac:dyDescent="0.25">
      <c r="A32" s="2" t="s">
        <v>108</v>
      </c>
      <c r="B32" s="3" t="s">
        <v>109</v>
      </c>
      <c r="C32" s="4" t="s">
        <v>44</v>
      </c>
      <c r="D32" s="5">
        <v>40</v>
      </c>
      <c r="E32" s="6"/>
      <c r="F32" s="7">
        <f>D32*E32</f>
        <v>0</v>
      </c>
      <c r="G32" s="3" t="s">
        <v>110</v>
      </c>
      <c r="H32" s="3" t="s">
        <v>111</v>
      </c>
    </row>
    <row r="33" spans="1:8" ht="15" customHeight="1" x14ac:dyDescent="0.25">
      <c r="A33" s="20" t="s">
        <v>112</v>
      </c>
      <c r="B33" s="20"/>
      <c r="C33" s="20"/>
      <c r="D33" s="20"/>
      <c r="E33" s="20"/>
      <c r="F33" s="20"/>
      <c r="G33" s="20"/>
      <c r="H33" s="20"/>
    </row>
    <row r="34" spans="1:8" ht="45" customHeight="1" x14ac:dyDescent="0.25">
      <c r="A34" s="2" t="s">
        <v>113</v>
      </c>
      <c r="B34" s="3" t="s">
        <v>114</v>
      </c>
      <c r="C34" s="4" t="s">
        <v>13</v>
      </c>
      <c r="D34" s="5">
        <v>1</v>
      </c>
      <c r="E34" s="6"/>
      <c r="F34" s="7">
        <f>D34*E34</f>
        <v>0</v>
      </c>
      <c r="G34" s="3" t="s">
        <v>14</v>
      </c>
      <c r="H34" s="3" t="s">
        <v>115</v>
      </c>
    </row>
    <row r="35" spans="1:8" ht="30" customHeight="1" x14ac:dyDescent="0.25">
      <c r="A35" s="2" t="s">
        <v>116</v>
      </c>
      <c r="B35" s="3" t="s">
        <v>117</v>
      </c>
      <c r="C35" s="4" t="s">
        <v>13</v>
      </c>
      <c r="D35" s="5">
        <v>1</v>
      </c>
      <c r="E35" s="6"/>
      <c r="F35" s="7">
        <f>D35*E35</f>
        <v>0</v>
      </c>
      <c r="G35" s="3" t="s">
        <v>14</v>
      </c>
      <c r="H35" s="3" t="s">
        <v>118</v>
      </c>
    </row>
    <row r="36" spans="1:8" ht="25.5" customHeight="1" x14ac:dyDescent="0.25">
      <c r="A36" s="21" t="s">
        <v>119</v>
      </c>
      <c r="B36" s="21"/>
      <c r="C36" s="21"/>
      <c r="D36" s="21"/>
      <c r="E36" s="21"/>
      <c r="F36" s="8">
        <f>SUM(F5:F6)</f>
        <v>0</v>
      </c>
      <c r="G36" s="22" t="s">
        <v>120</v>
      </c>
      <c r="H36" s="22"/>
    </row>
    <row r="37" spans="1:8" ht="25.5" customHeight="1" x14ac:dyDescent="0.25">
      <c r="A37" s="21" t="s">
        <v>121</v>
      </c>
      <c r="B37" s="21"/>
      <c r="C37" s="21"/>
      <c r="D37" s="21"/>
      <c r="E37" s="21"/>
      <c r="F37" s="8">
        <f>SUM(F8:F10)</f>
        <v>0</v>
      </c>
      <c r="G37" s="22"/>
      <c r="H37" s="22"/>
    </row>
    <row r="38" spans="1:8" ht="25.5" customHeight="1" x14ac:dyDescent="0.25">
      <c r="A38" s="21" t="s">
        <v>122</v>
      </c>
      <c r="B38" s="21"/>
      <c r="C38" s="21"/>
      <c r="D38" s="21"/>
      <c r="E38" s="21"/>
      <c r="F38" s="8">
        <f>SUM(F12:F16)</f>
        <v>0</v>
      </c>
      <c r="G38" s="22"/>
      <c r="H38" s="22"/>
    </row>
    <row r="39" spans="1:8" ht="25.5" customHeight="1" x14ac:dyDescent="0.25">
      <c r="A39" s="21" t="s">
        <v>123</v>
      </c>
      <c r="B39" s="21"/>
      <c r="C39" s="21"/>
      <c r="D39" s="21"/>
      <c r="E39" s="21"/>
      <c r="F39" s="8">
        <f>SUM(F18:F26)</f>
        <v>0</v>
      </c>
      <c r="G39" s="22"/>
      <c r="H39" s="22"/>
    </row>
    <row r="40" spans="1:8" ht="25.5" customHeight="1" x14ac:dyDescent="0.25">
      <c r="A40" s="21" t="s">
        <v>124</v>
      </c>
      <c r="B40" s="21"/>
      <c r="C40" s="21"/>
      <c r="D40" s="21"/>
      <c r="E40" s="21"/>
      <c r="F40" s="8">
        <f>SUM(F28:F32)</f>
        <v>0</v>
      </c>
      <c r="G40" s="22"/>
      <c r="H40" s="22"/>
    </row>
    <row r="41" spans="1:8" ht="25.5" customHeight="1" x14ac:dyDescent="0.25">
      <c r="A41" s="21" t="s">
        <v>125</v>
      </c>
      <c r="B41" s="21"/>
      <c r="C41" s="21"/>
      <c r="D41" s="21"/>
      <c r="E41" s="21"/>
      <c r="F41" s="8">
        <f>SUM(F34:F35)</f>
        <v>0</v>
      </c>
      <c r="G41" s="22"/>
      <c r="H41" s="22"/>
    </row>
    <row r="42" spans="1:8" ht="18" customHeight="1" x14ac:dyDescent="0.25">
      <c r="A42" s="17" t="s">
        <v>126</v>
      </c>
      <c r="B42" s="17"/>
      <c r="C42" s="17"/>
      <c r="D42" s="17"/>
      <c r="E42" s="17"/>
      <c r="F42" s="9">
        <f>F36+F37+F38+F39+F40+F41</f>
        <v>0</v>
      </c>
      <c r="G42" s="18"/>
      <c r="H42" s="18"/>
    </row>
    <row r="43" spans="1:8" ht="15" customHeight="1" x14ac:dyDescent="0.25">
      <c r="A43" s="19" t="s">
        <v>127</v>
      </c>
      <c r="B43" s="19"/>
      <c r="C43" s="19"/>
      <c r="D43" s="19"/>
      <c r="E43" s="19"/>
      <c r="F43" s="10">
        <f>F42*15%</f>
        <v>0</v>
      </c>
      <c r="G43" s="18"/>
      <c r="H43" s="18"/>
    </row>
    <row r="44" spans="1:8" ht="18" customHeight="1" x14ac:dyDescent="0.25">
      <c r="A44" s="17" t="s">
        <v>128</v>
      </c>
      <c r="B44" s="17"/>
      <c r="C44" s="17"/>
      <c r="D44" s="17"/>
      <c r="E44" s="17"/>
      <c r="F44" s="9">
        <f>F42+F43</f>
        <v>0</v>
      </c>
      <c r="G44" s="18"/>
      <c r="H44" s="18"/>
    </row>
    <row r="46" spans="1:8" ht="15" customHeight="1" x14ac:dyDescent="0.25">
      <c r="A46" s="16" t="s">
        <v>129</v>
      </c>
      <c r="B46" s="16"/>
      <c r="C46" s="16"/>
      <c r="D46" s="16"/>
      <c r="E46" s="16"/>
      <c r="F46" s="16"/>
      <c r="G46" s="16"/>
      <c r="H46" s="16"/>
    </row>
    <row r="47" spans="1:8" ht="15" customHeight="1" x14ac:dyDescent="0.25">
      <c r="A47" s="14" t="s">
        <v>130</v>
      </c>
      <c r="B47" s="14"/>
      <c r="C47" s="14"/>
      <c r="D47" s="14"/>
      <c r="E47" s="14"/>
      <c r="F47" s="14"/>
      <c r="G47" s="15" t="s">
        <v>131</v>
      </c>
      <c r="H47" s="15"/>
    </row>
    <row r="48" spans="1:8" ht="15" customHeight="1" x14ac:dyDescent="0.25">
      <c r="A48" s="14" t="s">
        <v>139</v>
      </c>
      <c r="B48" s="14"/>
      <c r="C48" s="14"/>
      <c r="D48" s="14"/>
      <c r="E48" s="14"/>
      <c r="F48" s="14"/>
      <c r="G48" s="15" t="s">
        <v>131</v>
      </c>
      <c r="H48" s="15"/>
    </row>
    <row r="49" spans="1:8" ht="15" customHeight="1" x14ac:dyDescent="0.25">
      <c r="A49" s="14" t="s">
        <v>132</v>
      </c>
      <c r="B49" s="14"/>
      <c r="C49" s="14"/>
      <c r="D49" s="14"/>
      <c r="E49" s="14"/>
      <c r="F49" s="14"/>
      <c r="G49" s="15" t="s">
        <v>131</v>
      </c>
      <c r="H49" s="15"/>
    </row>
    <row r="50" spans="1:8" ht="15" customHeight="1" x14ac:dyDescent="0.25">
      <c r="A50" s="14" t="s">
        <v>138</v>
      </c>
      <c r="B50" s="14"/>
      <c r="C50" s="14"/>
      <c r="D50" s="14"/>
      <c r="E50" s="14"/>
      <c r="F50" s="14"/>
      <c r="G50" s="15" t="s">
        <v>131</v>
      </c>
      <c r="H50" s="15"/>
    </row>
    <row r="52" spans="1:8" ht="25.5" customHeight="1" x14ac:dyDescent="0.25">
      <c r="A52" s="12" t="s">
        <v>133</v>
      </c>
      <c r="B52" s="12"/>
      <c r="C52" s="12"/>
      <c r="D52" s="13"/>
      <c r="E52" s="13"/>
      <c r="F52" s="13"/>
      <c r="G52" s="13"/>
      <c r="H52" s="13"/>
    </row>
    <row r="53" spans="1:8" ht="25.5" customHeight="1" x14ac:dyDescent="0.25">
      <c r="A53" s="12" t="s">
        <v>134</v>
      </c>
      <c r="B53" s="12"/>
      <c r="C53" s="12"/>
      <c r="D53" s="13"/>
      <c r="E53" s="13"/>
      <c r="F53" s="13"/>
      <c r="G53" s="13"/>
      <c r="H53" s="13"/>
    </row>
    <row r="54" spans="1:8" ht="39.75" customHeight="1" x14ac:dyDescent="0.25">
      <c r="A54" s="12" t="s">
        <v>135</v>
      </c>
      <c r="B54" s="12"/>
      <c r="C54" s="12"/>
      <c r="D54" s="13"/>
      <c r="E54" s="13"/>
      <c r="F54" s="13"/>
      <c r="G54" s="13"/>
      <c r="H54" s="13"/>
    </row>
    <row r="55" spans="1:8" ht="39.75" customHeight="1" x14ac:dyDescent="0.25">
      <c r="A55" s="12" t="s">
        <v>136</v>
      </c>
      <c r="B55" s="12"/>
      <c r="C55" s="12"/>
      <c r="D55" s="13"/>
      <c r="E55" s="13"/>
      <c r="F55" s="13"/>
      <c r="G55" s="13"/>
      <c r="H55" s="13"/>
    </row>
    <row r="57" spans="1:8" ht="15" customHeight="1" x14ac:dyDescent="0.25">
      <c r="A57" s="11" t="s">
        <v>137</v>
      </c>
      <c r="B57" s="11"/>
      <c r="C57" s="11"/>
      <c r="D57" s="11"/>
      <c r="E57" s="11"/>
      <c r="F57" s="11"/>
      <c r="G57" s="11"/>
      <c r="H57" s="11"/>
    </row>
  </sheetData>
  <mergeCells count="39">
    <mergeCell ref="A1:H1"/>
    <mergeCell ref="A2:H2"/>
    <mergeCell ref="A4:H4"/>
    <mergeCell ref="A7:H7"/>
    <mergeCell ref="A11:H11"/>
    <mergeCell ref="A17:H17"/>
    <mergeCell ref="A27:H27"/>
    <mergeCell ref="A33:H33"/>
    <mergeCell ref="A36:E36"/>
    <mergeCell ref="G36:H41"/>
    <mergeCell ref="A37:E37"/>
    <mergeCell ref="A38:E38"/>
    <mergeCell ref="A39:E39"/>
    <mergeCell ref="A40:E40"/>
    <mergeCell ref="A41:E41"/>
    <mergeCell ref="A42:E42"/>
    <mergeCell ref="G42:H42"/>
    <mergeCell ref="A43:E43"/>
    <mergeCell ref="G43:H43"/>
    <mergeCell ref="A44:E44"/>
    <mergeCell ref="G44:H44"/>
    <mergeCell ref="A46:H46"/>
    <mergeCell ref="A47:F47"/>
    <mergeCell ref="G47:H47"/>
    <mergeCell ref="A48:F48"/>
    <mergeCell ref="G48:H48"/>
    <mergeCell ref="A49:F49"/>
    <mergeCell ref="G49:H49"/>
    <mergeCell ref="A50:F50"/>
    <mergeCell ref="G50:H50"/>
    <mergeCell ref="A52:C52"/>
    <mergeCell ref="D52:H52"/>
    <mergeCell ref="A57:H57"/>
    <mergeCell ref="A53:C53"/>
    <mergeCell ref="D53:H53"/>
    <mergeCell ref="A54:C54"/>
    <mergeCell ref="D54:H54"/>
    <mergeCell ref="A55:C55"/>
    <mergeCell ref="D55:H55"/>
  </mergeCells>
  <pageMargins left="0.4" right="0.4" top="0.6" bottom="0.7" header="0.3" footer="0.3"/>
  <pageSetup paperSize="9" fitToHeight="0" orientation="landscape" horizontalDpi="300" verticalDpi="300"/>
  <headerFooter>
    <oddHeader>&amp;R&amp;8 UNHCR RFQ 3780 (re-advertisement) – Electrical Distribution Works, Nyinyang Humanitarian Hub</oddHeader>
    <oddFooter>&amp;L&amp;8 Prepared by: Salvator Ncahinyeretse, Civil Engineer, UNHCR Nyinenyang, Gambella Region, Ethiopia&amp;R&amp;8 Page &amp;P of &amp;N</oddFooter>
  </headerFooter>
  <rowBreaks count="2" manualBreakCount="2">
    <brk id="16" max="16383" man="1"/>
    <brk id="32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55ECD119B295D4EB42CC0F8EA361A9E" ma:contentTypeVersion="18" ma:contentTypeDescription="Create a new document." ma:contentTypeScope="" ma:versionID="337e79c1d3983e3f716611f7cdae614e">
  <xsd:schema xmlns:xsd="http://www.w3.org/2001/XMLSchema" xmlns:xs="http://www.w3.org/2001/XMLSchema" xmlns:p="http://schemas.microsoft.com/office/2006/metadata/properties" xmlns:ns2="b1627da7-acac-46ae-ad01-486e6b86018f" xmlns:ns3="2083c997-4600-4ea1-8fd5-dbf854742f6d" targetNamespace="http://schemas.microsoft.com/office/2006/metadata/properties" ma:root="true" ma:fieldsID="312f6565fdecf50887b8587ff98a81d1" ns2:_="" ns3:_="">
    <xsd:import namespace="b1627da7-acac-46ae-ad01-486e6b86018f"/>
    <xsd:import namespace="2083c997-4600-4ea1-8fd5-dbf854742f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627da7-acac-46ae-ad01-486e6b86018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f5f3f4cc-79b9-4d17-b8fa-dd7577b1fb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83c997-4600-4ea1-8fd5-dbf854742f6d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393c696c-4b3f-4658-a802-d290a43504a9}" ma:internalName="TaxCatchAll" ma:showField="CatchAllData" ma:web="2083c997-4600-4ea1-8fd5-dbf854742f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1627da7-acac-46ae-ad01-486e6b86018f">
      <Terms xmlns="http://schemas.microsoft.com/office/infopath/2007/PartnerControls"/>
    </lcf76f155ced4ddcb4097134ff3c332f>
    <TaxCatchAll xmlns="2083c997-4600-4ea1-8fd5-dbf854742f6d" xsi:nil="true"/>
  </documentManagement>
</p:properties>
</file>

<file path=customXml/itemProps1.xml><?xml version="1.0" encoding="utf-8"?>
<ds:datastoreItem xmlns:ds="http://schemas.openxmlformats.org/officeDocument/2006/customXml" ds:itemID="{2158D239-8979-4114-A429-66ACAF7BB3D6}"/>
</file>

<file path=customXml/itemProps2.xml><?xml version="1.0" encoding="utf-8"?>
<ds:datastoreItem xmlns:ds="http://schemas.openxmlformats.org/officeDocument/2006/customXml" ds:itemID="{76C3B77E-DFFA-4B07-A5E9-C7855FC778EF}"/>
</file>

<file path=customXml/itemProps3.xml><?xml version="1.0" encoding="utf-8"?>
<ds:datastoreItem xmlns:ds="http://schemas.openxmlformats.org/officeDocument/2006/customXml" ds:itemID="{CBA9E935-F982-4227-9A72-199DF3D2EDE6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Annex B - Offer and BoQ</vt:lpstr>
      <vt:lpstr>'Annex B - Offer and BoQ'!Print_Area</vt:lpstr>
      <vt:lpstr>'Annex B - Offer and BoQ'!Print_Titles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Salvator Ncahinyeretse</dc:creator>
  <dc:description/>
  <cp:lastModifiedBy>Birhanu Gebresellasie Kassaye</cp:lastModifiedBy>
  <cp:revision>0</cp:revision>
  <dcterms:created xsi:type="dcterms:W3CDTF">2026-11-03T11:14:48Z</dcterms:created>
  <dcterms:modified xsi:type="dcterms:W3CDTF">2026-11-05T16:59:22Z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0x010100D55ECD119B295D4EB42CC0F8EA361A9E</vt:lpwstr>
  </property>
</Properties>
</file>